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565" windowHeight="8505" activeTab="2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R12" i="1"/>
  <c r="S12" s="1"/>
  <c r="T12" s="1"/>
  <c r="Q12"/>
  <c r="P12"/>
  <c r="R11"/>
  <c r="S11" s="1"/>
  <c r="T11" s="1"/>
  <c r="Q11"/>
  <c r="P11"/>
  <c r="S10"/>
  <c r="T10" s="1"/>
  <c r="R10"/>
  <c r="Q10"/>
  <c r="P10"/>
  <c r="R9"/>
  <c r="S9" s="1"/>
  <c r="T9" s="1"/>
  <c r="Q9"/>
  <c r="P9"/>
  <c r="R8"/>
  <c r="S8" s="1"/>
  <c r="T8" s="1"/>
  <c r="Q8"/>
  <c r="P8"/>
  <c r="R7"/>
  <c r="S7" s="1"/>
  <c r="T7" s="1"/>
  <c r="Q7"/>
  <c r="P7"/>
  <c r="S6"/>
  <c r="T6" s="1"/>
  <c r="R6"/>
  <c r="Q6"/>
  <c r="P6"/>
  <c r="R5"/>
  <c r="S5" s="1"/>
  <c r="T5" s="1"/>
  <c r="Q5"/>
  <c r="P5"/>
  <c r="R4"/>
  <c r="S4" s="1"/>
  <c r="T4" s="1"/>
  <c r="Q4"/>
  <c r="P4"/>
  <c r="S3"/>
  <c r="T3" s="1"/>
  <c r="R3"/>
  <c r="Q3"/>
  <c r="P3"/>
  <c r="T2"/>
  <c r="S2"/>
  <c r="R2"/>
  <c r="Q2"/>
  <c r="P2"/>
</calcChain>
</file>

<file path=xl/sharedStrings.xml><?xml version="1.0" encoding="utf-8"?>
<sst xmlns="http://schemas.openxmlformats.org/spreadsheetml/2006/main" count="43" uniqueCount="31">
  <si>
    <t>量化得分</t>
  </si>
  <si>
    <t>姓名</t>
  </si>
  <si>
    <t>最大值</t>
  </si>
  <si>
    <t>最小值</t>
  </si>
  <si>
    <t>平均数</t>
  </si>
  <si>
    <t>专家打分</t>
  </si>
  <si>
    <t>总分</t>
  </si>
  <si>
    <t>马金龙</t>
  </si>
  <si>
    <t>王会勇</t>
  </si>
  <si>
    <t>郑琨</t>
  </si>
  <si>
    <t>岳永哲</t>
  </si>
  <si>
    <t>倪永婧</t>
  </si>
  <si>
    <t>乔世权</t>
  </si>
  <si>
    <t>张毅</t>
  </si>
  <si>
    <t>于平平</t>
  </si>
  <si>
    <t>宿景芳</t>
  </si>
  <si>
    <t>王向</t>
  </si>
  <si>
    <t>张三</t>
  </si>
  <si>
    <t>2020年副教授职称推荐评审得分</t>
    <phoneticPr fontId="6" type="noConversion"/>
  </si>
  <si>
    <t>量化得分</t>
    <phoneticPr fontId="6" type="noConversion"/>
  </si>
  <si>
    <t>专家打分</t>
    <phoneticPr fontId="6" type="noConversion"/>
  </si>
  <si>
    <t>信息科学与工程学院</t>
    <phoneticPr fontId="6" type="noConversion"/>
  </si>
  <si>
    <t>教授直推</t>
    <phoneticPr fontId="6" type="noConversion"/>
  </si>
  <si>
    <t>副教授直推</t>
    <phoneticPr fontId="6" type="noConversion"/>
  </si>
  <si>
    <t>公示时间：2022年9月21日-2022年9月25日。</t>
    <phoneticPr fontId="9" type="noConversion"/>
  </si>
  <si>
    <t>信息学院2022教授、副教授（直推）职称推荐评审得分公示</t>
    <phoneticPr fontId="6" type="noConversion"/>
  </si>
  <si>
    <t>姓  名</t>
    <phoneticPr fontId="6" type="noConversion"/>
  </si>
  <si>
    <t>张 杨</t>
    <phoneticPr fontId="6" type="noConversion"/>
  </si>
  <si>
    <t>张 明</t>
    <phoneticPr fontId="6" type="noConversion"/>
  </si>
  <si>
    <t>总  分</t>
    <phoneticPr fontId="6" type="noConversion"/>
  </si>
  <si>
    <t>备  注</t>
    <phoneticPr fontId="6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</si>
</sst>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1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1" fontId="12" fillId="0" borderId="0" xfId="0" applyNumberFormat="1" applyFont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workbookViewId="0">
      <selection activeCell="E27" sqref="E27"/>
    </sheetView>
  </sheetViews>
  <sheetFormatPr defaultColWidth="9" defaultRowHeight="13.5"/>
  <cols>
    <col min="1" max="2" width="9" style="2" customWidth="1"/>
    <col min="3" max="15" width="6.125" style="3" customWidth="1"/>
    <col min="16" max="16" width="7.625" customWidth="1"/>
    <col min="17" max="17" width="8.625" customWidth="1"/>
    <col min="18" max="18" width="7.25" customWidth="1"/>
    <col min="19" max="19" width="9.75" customWidth="1"/>
    <col min="20" max="20" width="7.375" customWidth="1"/>
  </cols>
  <sheetData>
    <row r="1" spans="1:20" s="1" customFormat="1" ht="21" customHeight="1">
      <c r="A1" s="4" t="s">
        <v>0</v>
      </c>
      <c r="B1" s="4" t="s">
        <v>1</v>
      </c>
      <c r="C1" s="5">
        <v>1</v>
      </c>
      <c r="D1" s="5">
        <v>2</v>
      </c>
      <c r="E1" s="5">
        <v>3</v>
      </c>
      <c r="F1" s="5">
        <v>4</v>
      </c>
      <c r="G1" s="5">
        <v>5</v>
      </c>
      <c r="H1" s="5">
        <v>6</v>
      </c>
      <c r="I1" s="5">
        <v>7</v>
      </c>
      <c r="J1" s="5">
        <v>8</v>
      </c>
      <c r="K1" s="5">
        <v>9</v>
      </c>
      <c r="L1" s="5">
        <v>10</v>
      </c>
      <c r="M1" s="5">
        <v>11</v>
      </c>
      <c r="N1" s="5">
        <v>12</v>
      </c>
      <c r="O1" s="5">
        <v>13</v>
      </c>
      <c r="P1" s="13" t="s">
        <v>2</v>
      </c>
      <c r="Q1" s="13" t="s">
        <v>3</v>
      </c>
      <c r="R1" s="13" t="s">
        <v>4</v>
      </c>
      <c r="S1" s="13" t="s">
        <v>5</v>
      </c>
      <c r="T1" s="15" t="s">
        <v>6</v>
      </c>
    </row>
    <row r="2" spans="1:20" ht="21.95" customHeight="1">
      <c r="A2" s="6">
        <v>23.737500000000001</v>
      </c>
      <c r="B2" s="7" t="s">
        <v>7</v>
      </c>
      <c r="C2" s="8">
        <v>88</v>
      </c>
      <c r="D2" s="8">
        <v>94</v>
      </c>
      <c r="E2" s="8"/>
      <c r="F2" s="8">
        <v>88</v>
      </c>
      <c r="G2" s="8">
        <v>90</v>
      </c>
      <c r="H2" s="8"/>
      <c r="I2" s="8"/>
      <c r="J2" s="8">
        <v>90</v>
      </c>
      <c r="K2" s="8">
        <v>93</v>
      </c>
      <c r="L2" s="8">
        <v>92</v>
      </c>
      <c r="M2" s="8">
        <v>92</v>
      </c>
      <c r="N2" s="8"/>
      <c r="O2" s="8">
        <v>94</v>
      </c>
      <c r="P2" s="14">
        <f t="shared" ref="P2:P12" si="0">MAX(C2:O2)</f>
        <v>94</v>
      </c>
      <c r="Q2" s="14">
        <f t="shared" ref="Q2:Q12" si="1">MIN(C2:O2)</f>
        <v>88</v>
      </c>
      <c r="R2" s="14">
        <f t="shared" ref="R2:R12" si="2">AVERAGE(C2:O2)</f>
        <v>91.222222222222229</v>
      </c>
      <c r="S2" s="14">
        <f t="shared" ref="S2:S12" si="3">R2*0.4</f>
        <v>36.488888888888894</v>
      </c>
      <c r="T2" s="14">
        <f t="shared" ref="T2:T12" si="4">A2+S2</f>
        <v>60.226388888888891</v>
      </c>
    </row>
    <row r="3" spans="1:20" ht="21.95" customHeight="1">
      <c r="A3" s="6">
        <v>22.9</v>
      </c>
      <c r="B3" s="7" t="s">
        <v>8</v>
      </c>
      <c r="C3" s="9">
        <v>85</v>
      </c>
      <c r="D3" s="9"/>
      <c r="E3" s="9">
        <v>88</v>
      </c>
      <c r="F3" s="9">
        <v>89</v>
      </c>
      <c r="G3" s="9">
        <v>90</v>
      </c>
      <c r="H3" s="9">
        <v>91</v>
      </c>
      <c r="I3" s="9"/>
      <c r="J3" s="9"/>
      <c r="K3" s="9">
        <v>92</v>
      </c>
      <c r="L3" s="9">
        <v>90</v>
      </c>
      <c r="M3" s="9">
        <v>90</v>
      </c>
      <c r="N3" s="9">
        <v>85</v>
      </c>
      <c r="O3" s="9"/>
      <c r="P3" s="14">
        <f t="shared" si="0"/>
        <v>92</v>
      </c>
      <c r="Q3" s="14">
        <f t="shared" si="1"/>
        <v>85</v>
      </c>
      <c r="R3" s="14">
        <f t="shared" si="2"/>
        <v>88.888888888888886</v>
      </c>
      <c r="S3" s="14">
        <f t="shared" si="3"/>
        <v>35.555555555555557</v>
      </c>
      <c r="T3" s="14">
        <f t="shared" si="4"/>
        <v>58.455555555555556</v>
      </c>
    </row>
    <row r="4" spans="1:20" ht="21.95" customHeight="1">
      <c r="A4" s="6">
        <v>21.488333333333301</v>
      </c>
      <c r="B4" s="7" t="s">
        <v>9</v>
      </c>
      <c r="C4" s="9">
        <v>88</v>
      </c>
      <c r="D4" s="9">
        <v>94</v>
      </c>
      <c r="E4" s="9">
        <v>90</v>
      </c>
      <c r="F4" s="9">
        <v>88</v>
      </c>
      <c r="G4" s="9">
        <v>90</v>
      </c>
      <c r="H4" s="9"/>
      <c r="I4" s="9"/>
      <c r="J4" s="9"/>
      <c r="K4" s="9">
        <v>92</v>
      </c>
      <c r="L4" s="9">
        <v>88</v>
      </c>
      <c r="M4" s="9">
        <v>95</v>
      </c>
      <c r="N4" s="9"/>
      <c r="O4" s="9">
        <v>93</v>
      </c>
      <c r="P4" s="14">
        <f t="shared" si="0"/>
        <v>95</v>
      </c>
      <c r="Q4" s="14">
        <f t="shared" si="1"/>
        <v>88</v>
      </c>
      <c r="R4" s="14">
        <f t="shared" si="2"/>
        <v>90.888888888888886</v>
      </c>
      <c r="S4" s="14">
        <f t="shared" si="3"/>
        <v>36.355555555555554</v>
      </c>
      <c r="T4" s="14">
        <f t="shared" si="4"/>
        <v>57.843888888888856</v>
      </c>
    </row>
    <row r="5" spans="1:20" ht="21.95" customHeight="1">
      <c r="A5" s="6">
        <v>22.866666666666699</v>
      </c>
      <c r="B5" s="7" t="s">
        <v>10</v>
      </c>
      <c r="C5" s="10">
        <v>82</v>
      </c>
      <c r="D5" s="10"/>
      <c r="E5" s="10"/>
      <c r="F5" s="10">
        <v>83</v>
      </c>
      <c r="G5" s="10">
        <v>98</v>
      </c>
      <c r="H5" s="10">
        <v>76</v>
      </c>
      <c r="I5" s="10"/>
      <c r="J5" s="10">
        <v>98</v>
      </c>
      <c r="K5" s="10">
        <v>87</v>
      </c>
      <c r="L5" s="10">
        <v>83</v>
      </c>
      <c r="M5" s="10">
        <v>76</v>
      </c>
      <c r="N5" s="10">
        <v>76</v>
      </c>
      <c r="O5" s="10"/>
      <c r="P5" s="14">
        <f t="shared" si="0"/>
        <v>98</v>
      </c>
      <c r="Q5" s="14">
        <f t="shared" si="1"/>
        <v>76</v>
      </c>
      <c r="R5" s="14">
        <f t="shared" si="2"/>
        <v>84.333333333333329</v>
      </c>
      <c r="S5" s="14">
        <f t="shared" si="3"/>
        <v>33.733333333333334</v>
      </c>
      <c r="T5" s="14">
        <f t="shared" si="4"/>
        <v>56.600000000000037</v>
      </c>
    </row>
    <row r="6" spans="1:20" ht="21.95" customHeight="1">
      <c r="A6" s="6">
        <v>22.4</v>
      </c>
      <c r="B6" s="7" t="s">
        <v>11</v>
      </c>
      <c r="C6" s="8">
        <v>85</v>
      </c>
      <c r="D6" s="8">
        <v>76</v>
      </c>
      <c r="E6" s="8"/>
      <c r="F6" s="8">
        <v>84</v>
      </c>
      <c r="G6" s="8"/>
      <c r="H6" s="8"/>
      <c r="I6" s="8">
        <v>87</v>
      </c>
      <c r="J6" s="8">
        <v>80</v>
      </c>
      <c r="K6" s="8">
        <v>85</v>
      </c>
      <c r="L6" s="8">
        <v>83</v>
      </c>
      <c r="M6" s="8">
        <v>75</v>
      </c>
      <c r="N6" s="8">
        <v>75</v>
      </c>
      <c r="O6" s="8"/>
      <c r="P6" s="14">
        <f t="shared" si="0"/>
        <v>87</v>
      </c>
      <c r="Q6" s="14">
        <f t="shared" si="1"/>
        <v>75</v>
      </c>
      <c r="R6" s="14">
        <f t="shared" si="2"/>
        <v>81.111111111111114</v>
      </c>
      <c r="S6" s="14">
        <f t="shared" si="3"/>
        <v>32.44444444444445</v>
      </c>
      <c r="T6" s="14">
        <f t="shared" si="4"/>
        <v>54.844444444444449</v>
      </c>
    </row>
    <row r="7" spans="1:20" ht="21.95" customHeight="1">
      <c r="A7" s="6">
        <v>17.5075</v>
      </c>
      <c r="B7" s="7" t="s">
        <v>12</v>
      </c>
      <c r="C7" s="10">
        <v>84</v>
      </c>
      <c r="D7" s="10">
        <v>80</v>
      </c>
      <c r="E7" s="10">
        <v>85</v>
      </c>
      <c r="F7" s="10">
        <v>84</v>
      </c>
      <c r="G7" s="10">
        <v>85</v>
      </c>
      <c r="H7" s="10">
        <v>83</v>
      </c>
      <c r="I7" s="10"/>
      <c r="J7" s="10"/>
      <c r="K7" s="10">
        <v>84</v>
      </c>
      <c r="L7" s="10"/>
      <c r="M7" s="10">
        <v>87</v>
      </c>
      <c r="N7" s="10">
        <v>81</v>
      </c>
      <c r="O7" s="10"/>
      <c r="P7" s="14">
        <f t="shared" si="0"/>
        <v>87</v>
      </c>
      <c r="Q7" s="14">
        <f t="shared" si="1"/>
        <v>80</v>
      </c>
      <c r="R7" s="14">
        <f t="shared" si="2"/>
        <v>83.666666666666671</v>
      </c>
      <c r="S7" s="14">
        <f t="shared" si="3"/>
        <v>33.466666666666669</v>
      </c>
      <c r="T7" s="14">
        <f t="shared" si="4"/>
        <v>50.974166666666669</v>
      </c>
    </row>
    <row r="8" spans="1:20" ht="21.95" customHeight="1">
      <c r="A8" s="6">
        <v>15.4766666666667</v>
      </c>
      <c r="B8" s="7" t="s">
        <v>13</v>
      </c>
      <c r="C8" s="8">
        <v>78</v>
      </c>
      <c r="D8" s="8"/>
      <c r="E8" s="8">
        <v>86</v>
      </c>
      <c r="F8" s="8">
        <v>83</v>
      </c>
      <c r="G8" s="8">
        <v>90</v>
      </c>
      <c r="H8" s="8"/>
      <c r="I8" s="8"/>
      <c r="J8" s="8">
        <v>86</v>
      </c>
      <c r="K8" s="8"/>
      <c r="L8" s="8">
        <v>79</v>
      </c>
      <c r="M8" s="8">
        <v>85</v>
      </c>
      <c r="N8" s="8">
        <v>90</v>
      </c>
      <c r="O8" s="8">
        <v>80</v>
      </c>
      <c r="P8" s="14">
        <f t="shared" si="0"/>
        <v>90</v>
      </c>
      <c r="Q8" s="14">
        <f t="shared" si="1"/>
        <v>78</v>
      </c>
      <c r="R8" s="14">
        <f t="shared" si="2"/>
        <v>84.111111111111114</v>
      </c>
      <c r="S8" s="14">
        <f t="shared" si="3"/>
        <v>33.644444444444446</v>
      </c>
      <c r="T8" s="14">
        <f t="shared" si="4"/>
        <v>49.121111111111148</v>
      </c>
    </row>
    <row r="9" spans="1:20" ht="21.95" customHeight="1">
      <c r="A9" s="6">
        <v>13.116666666666699</v>
      </c>
      <c r="B9" s="7" t="s">
        <v>14</v>
      </c>
      <c r="C9" s="9">
        <v>78</v>
      </c>
      <c r="D9" s="9"/>
      <c r="E9" s="9">
        <v>85</v>
      </c>
      <c r="F9" s="9">
        <v>81</v>
      </c>
      <c r="G9" s="9"/>
      <c r="H9" s="9">
        <v>74</v>
      </c>
      <c r="I9" s="9"/>
      <c r="J9" s="9">
        <v>84</v>
      </c>
      <c r="K9" s="9">
        <v>76</v>
      </c>
      <c r="L9" s="9">
        <v>73</v>
      </c>
      <c r="M9" s="9">
        <v>84</v>
      </c>
      <c r="N9" s="9">
        <v>82</v>
      </c>
      <c r="O9" s="9"/>
      <c r="P9" s="14">
        <f t="shared" si="0"/>
        <v>85</v>
      </c>
      <c r="Q9" s="14">
        <f t="shared" si="1"/>
        <v>73</v>
      </c>
      <c r="R9" s="14">
        <f t="shared" si="2"/>
        <v>79.666666666666671</v>
      </c>
      <c r="S9" s="14">
        <f t="shared" si="3"/>
        <v>31.866666666666671</v>
      </c>
      <c r="T9" s="14">
        <f t="shared" si="4"/>
        <v>44.98333333333337</v>
      </c>
    </row>
    <row r="10" spans="1:20" ht="21.95" customHeight="1">
      <c r="A10" s="6">
        <v>11.9</v>
      </c>
      <c r="B10" s="7" t="s">
        <v>15</v>
      </c>
      <c r="C10" s="10">
        <v>78</v>
      </c>
      <c r="D10" s="10"/>
      <c r="E10" s="10">
        <v>84</v>
      </c>
      <c r="F10" s="10">
        <v>82</v>
      </c>
      <c r="G10" s="10"/>
      <c r="H10" s="10">
        <v>73</v>
      </c>
      <c r="I10" s="10"/>
      <c r="J10" s="10">
        <v>79</v>
      </c>
      <c r="K10" s="10">
        <v>77</v>
      </c>
      <c r="L10" s="10">
        <v>73</v>
      </c>
      <c r="M10" s="10">
        <v>76</v>
      </c>
      <c r="N10" s="10">
        <v>74</v>
      </c>
      <c r="O10" s="10"/>
      <c r="P10" s="14">
        <f t="shared" si="0"/>
        <v>84</v>
      </c>
      <c r="Q10" s="14">
        <f t="shared" si="1"/>
        <v>73</v>
      </c>
      <c r="R10" s="14">
        <f t="shared" si="2"/>
        <v>77.333333333333329</v>
      </c>
      <c r="S10" s="14">
        <f t="shared" si="3"/>
        <v>30.933333333333334</v>
      </c>
      <c r="T10" s="14">
        <f t="shared" si="4"/>
        <v>42.833333333333336</v>
      </c>
    </row>
    <row r="11" spans="1:20" ht="21.95" customHeight="1">
      <c r="A11" s="6">
        <v>11.0416666666667</v>
      </c>
      <c r="B11" s="7" t="s">
        <v>16</v>
      </c>
      <c r="C11" s="8">
        <v>77</v>
      </c>
      <c r="D11" s="8">
        <v>66</v>
      </c>
      <c r="E11" s="8"/>
      <c r="F11" s="8">
        <v>81</v>
      </c>
      <c r="G11" s="8"/>
      <c r="H11" s="8">
        <v>71</v>
      </c>
      <c r="I11" s="8">
        <v>80</v>
      </c>
      <c r="J11" s="8">
        <v>81</v>
      </c>
      <c r="K11" s="8">
        <v>79</v>
      </c>
      <c r="L11" s="8">
        <v>75</v>
      </c>
      <c r="M11" s="8">
        <v>74</v>
      </c>
      <c r="N11" s="8"/>
      <c r="O11" s="8"/>
      <c r="P11" s="14">
        <f t="shared" si="0"/>
        <v>81</v>
      </c>
      <c r="Q11" s="14">
        <f t="shared" si="1"/>
        <v>66</v>
      </c>
      <c r="R11" s="14">
        <f t="shared" si="2"/>
        <v>76</v>
      </c>
      <c r="S11" s="14">
        <f t="shared" si="3"/>
        <v>30.400000000000002</v>
      </c>
      <c r="T11" s="14">
        <f t="shared" si="4"/>
        <v>41.441666666666706</v>
      </c>
    </row>
    <row r="12" spans="1:20" ht="21.95" customHeight="1">
      <c r="A12" s="11">
        <v>5</v>
      </c>
      <c r="B12" s="7" t="s">
        <v>17</v>
      </c>
      <c r="C12" s="12">
        <v>1</v>
      </c>
      <c r="D12" s="12">
        <v>2</v>
      </c>
      <c r="E12" s="12">
        <v>3</v>
      </c>
      <c r="F12" s="12">
        <v>4</v>
      </c>
      <c r="G12" s="12">
        <v>5</v>
      </c>
      <c r="H12" s="12">
        <v>6</v>
      </c>
      <c r="I12" s="12">
        <v>7</v>
      </c>
      <c r="J12" s="12">
        <v>8</v>
      </c>
      <c r="K12" s="12">
        <v>9</v>
      </c>
      <c r="L12" s="12">
        <v>10</v>
      </c>
      <c r="M12" s="12">
        <v>11</v>
      </c>
      <c r="N12" s="12">
        <v>12</v>
      </c>
      <c r="O12" s="12">
        <v>13</v>
      </c>
      <c r="P12" s="14">
        <f t="shared" si="0"/>
        <v>13</v>
      </c>
      <c r="Q12" s="14">
        <f t="shared" si="1"/>
        <v>1</v>
      </c>
      <c r="R12" s="14">
        <f t="shared" si="2"/>
        <v>7</v>
      </c>
      <c r="S12" s="14">
        <f t="shared" si="3"/>
        <v>2.8000000000000003</v>
      </c>
      <c r="T12" s="14">
        <f t="shared" si="4"/>
        <v>7.8000000000000007</v>
      </c>
    </row>
  </sheetData>
  <sortState ref="A2:T12">
    <sortCondition descending="1" ref="T2"/>
  </sortState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B33" sqref="B33"/>
    </sheetView>
  </sheetViews>
  <sheetFormatPr defaultColWidth="9" defaultRowHeight="13.5"/>
  <cols>
    <col min="1" max="1" width="19" style="2" customWidth="1"/>
    <col min="2" max="2" width="19" style="18" customWidth="1"/>
    <col min="3" max="3" width="19" style="2" customWidth="1"/>
    <col min="4" max="4" width="25.125" style="2" customWidth="1"/>
  </cols>
  <sheetData>
    <row r="1" spans="1:4" ht="45.75" customHeight="1">
      <c r="A1" s="25" t="s">
        <v>18</v>
      </c>
      <c r="B1" s="25"/>
      <c r="C1" s="25"/>
      <c r="D1" s="25"/>
    </row>
    <row r="2" spans="1:4" ht="24.95" customHeight="1">
      <c r="A2" s="16" t="s">
        <v>1</v>
      </c>
      <c r="B2" s="17" t="s">
        <v>19</v>
      </c>
      <c r="C2" s="16" t="s">
        <v>20</v>
      </c>
      <c r="D2" s="16" t="s">
        <v>6</v>
      </c>
    </row>
    <row r="3" spans="1:4" ht="24.95" customHeight="1">
      <c r="A3" s="16" t="s">
        <v>7</v>
      </c>
      <c r="B3" s="17">
        <v>23.737500000000001</v>
      </c>
      <c r="C3" s="17">
        <v>36.488888888888894</v>
      </c>
      <c r="D3" s="17">
        <v>60.226388888888891</v>
      </c>
    </row>
    <row r="4" spans="1:4" ht="24.95" customHeight="1">
      <c r="A4" s="16" t="s">
        <v>8</v>
      </c>
      <c r="B4" s="17">
        <v>22.9</v>
      </c>
      <c r="C4" s="17">
        <v>35.555555555555557</v>
      </c>
      <c r="D4" s="17">
        <v>58.455555555555556</v>
      </c>
    </row>
    <row r="5" spans="1:4" ht="24.95" customHeight="1">
      <c r="A5" s="16" t="s">
        <v>9</v>
      </c>
      <c r="B5" s="17">
        <v>21.488333333333301</v>
      </c>
      <c r="C5" s="17">
        <v>36.355555555555554</v>
      </c>
      <c r="D5" s="17">
        <v>57.843888888888898</v>
      </c>
    </row>
    <row r="6" spans="1:4" ht="24.95" customHeight="1">
      <c r="A6" s="16" t="s">
        <v>10</v>
      </c>
      <c r="B6" s="17">
        <v>22.866666666666699</v>
      </c>
      <c r="C6" s="17">
        <v>33.733333333333334</v>
      </c>
      <c r="D6" s="17">
        <v>56.600000000000037</v>
      </c>
    </row>
    <row r="7" spans="1:4" ht="24.95" customHeight="1">
      <c r="A7" s="16" t="s">
        <v>11</v>
      </c>
      <c r="B7" s="17">
        <v>22.4</v>
      </c>
      <c r="C7" s="17">
        <v>32.44444444444445</v>
      </c>
      <c r="D7" s="17">
        <v>54.844444444444449</v>
      </c>
    </row>
    <row r="8" spans="1:4" ht="24.95" customHeight="1">
      <c r="A8" s="16" t="s">
        <v>12</v>
      </c>
      <c r="B8" s="17">
        <v>17.5075</v>
      </c>
      <c r="C8" s="17">
        <v>33.466666666666669</v>
      </c>
      <c r="D8" s="17">
        <v>50.974166666666669</v>
      </c>
    </row>
    <row r="9" spans="1:4" ht="24.95" customHeight="1">
      <c r="A9" s="16" t="s">
        <v>13</v>
      </c>
      <c r="B9" s="17">
        <v>15.4766666666667</v>
      </c>
      <c r="C9" s="17">
        <v>33.644444444444446</v>
      </c>
      <c r="D9" s="17">
        <v>49.121111111111148</v>
      </c>
    </row>
    <row r="10" spans="1:4" ht="24.95" customHeight="1">
      <c r="A10" s="16" t="s">
        <v>14</v>
      </c>
      <c r="B10" s="17">
        <v>13.116666666666699</v>
      </c>
      <c r="C10" s="17">
        <v>31.866666666666671</v>
      </c>
      <c r="D10" s="17">
        <v>44.98333333333337</v>
      </c>
    </row>
    <row r="11" spans="1:4" ht="24.95" customHeight="1">
      <c r="A11" s="16" t="s">
        <v>15</v>
      </c>
      <c r="B11" s="17">
        <v>11.9</v>
      </c>
      <c r="C11" s="17">
        <v>30.933333333333334</v>
      </c>
      <c r="D11" s="17">
        <v>42.833333333333336</v>
      </c>
    </row>
    <row r="12" spans="1:4" ht="24.95" customHeight="1">
      <c r="A12" s="16" t="s">
        <v>16</v>
      </c>
      <c r="B12" s="17">
        <v>11.0416666666667</v>
      </c>
      <c r="C12" s="17">
        <v>30.400000000000002</v>
      </c>
      <c r="D12" s="17">
        <v>41.441666666666706</v>
      </c>
    </row>
  </sheetData>
  <mergeCells count="1">
    <mergeCell ref="A1:D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B4" sqref="B4"/>
    </sheetView>
  </sheetViews>
  <sheetFormatPr defaultColWidth="9" defaultRowHeight="13.5"/>
  <cols>
    <col min="1" max="1" width="22.25" style="2" customWidth="1"/>
    <col min="2" max="2" width="29.125" style="2" customWidth="1"/>
    <col min="3" max="3" width="27.875" style="2" customWidth="1"/>
    <col min="4" max="5" width="9" style="2"/>
  </cols>
  <sheetData>
    <row r="1" spans="1:11" ht="37.5" customHeight="1">
      <c r="A1" s="26" t="s">
        <v>25</v>
      </c>
      <c r="B1" s="26"/>
      <c r="C1" s="28"/>
    </row>
    <row r="2" spans="1:11" ht="24.95" customHeight="1">
      <c r="A2" s="20" t="s">
        <v>26</v>
      </c>
      <c r="B2" s="20" t="s">
        <v>29</v>
      </c>
      <c r="C2" s="20" t="s">
        <v>30</v>
      </c>
    </row>
    <row r="3" spans="1:11" ht="24.95" customHeight="1">
      <c r="A3" s="23" t="s">
        <v>27</v>
      </c>
      <c r="B3" s="19">
        <v>86.06</v>
      </c>
      <c r="C3" s="29" t="s">
        <v>22</v>
      </c>
    </row>
    <row r="4" spans="1:11" ht="24.95" customHeight="1">
      <c r="A4" s="24" t="s">
        <v>28</v>
      </c>
      <c r="B4" s="19">
        <v>68.099999999999994</v>
      </c>
      <c r="C4" s="29" t="s">
        <v>23</v>
      </c>
    </row>
    <row r="6" spans="1:11" ht="18.75">
      <c r="A6" s="27" t="s">
        <v>24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10" spans="1:11" ht="18.75">
      <c r="B10" s="21" t="s">
        <v>21</v>
      </c>
    </row>
    <row r="11" spans="1:11" ht="18.75">
      <c r="B11" s="21"/>
    </row>
    <row r="12" spans="1:11" ht="18.75">
      <c r="B12" s="22">
        <v>44825</v>
      </c>
    </row>
  </sheetData>
  <mergeCells count="2">
    <mergeCell ref="A6:K6"/>
    <mergeCell ref="A1:C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2021-08-26T08:08:49Z</cp:lastPrinted>
  <dcterms:created xsi:type="dcterms:W3CDTF">2020-10-04T02:46:00Z</dcterms:created>
  <dcterms:modified xsi:type="dcterms:W3CDTF">2022-09-20T09:34:37Z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